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<sst xmlns="http://schemas.openxmlformats.org/spreadsheetml/2006/main" count="27140" uniqueCount="778">
  <si>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</si>
  <si>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</si>
  <si>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</si>
  <si>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</si>
  <si>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</si>
  <si>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</si>
  <si>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</si>
  <si>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</si>
  <si>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</si>
  <si>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</si>
  <si>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</si>
  <si>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</si>
  <si>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</si>
  <si>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</si>
  <si>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</si>
  <si>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</si>
  <si>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</si>
  <si>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</si>
  <si>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</si>
  <si>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</si>
  <si>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</si>
  <si>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</si>
  <si>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</si>
  <si>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</si>
  <si>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</si>
  <si>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</si>
  <si>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</si>
  <si>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</si>
  <si>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</si>
  <si>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</si>
  <si>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</si>
  <si>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</si>
  <si>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</si>
  <si>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</si>
  <si>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</si>
  <si>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</si>
  <si>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</si>
  <si>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</si>
  <si>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</si>
  <si>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</si>
  <si>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</si>
  <si>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</si>
  <si>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</si>
  <si>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</si>
  <si>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</si>
  <si>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</si>
  <si>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</si>
  <si>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</si>
  <si>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</si>
  <si>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</si>
  <si>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</si>
  <si>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</si>
  <si>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</si>
  <si>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</si>
  <si>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</si>
  <si>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</si>
  <si>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</si>
  <si>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</si>
  <si>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</si>
  <si>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</si>
  <si>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</si>
  <si>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</si>
  <si>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</si>
  <si>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</si>
  <si>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</si>
  <si>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</si>
  <si>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</si>
  <si>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</si>
  <si>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</si>
  <si>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</si>
  <si>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</si>
  <si>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</si>
  <si>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</si>
  <si>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</si>
  <si>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</si>
  <si>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</si>
  <si>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</si>
  <si>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</si>
  <si>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</si>
  <si>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</si>
  <si>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</si>
  <si>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</si>
  <si>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</si>
  <si>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</si>
  <si>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</si>
  <si>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</si>
  <si>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</si>
  <si>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</si>
  <si>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</si>
  <si>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</si>
  <si>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</si>
  <si>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</si>
  <si>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</si>
  <si>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</si>
  <si>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</si>
  <si>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</si>
  <si>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</si>
  <si>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</si>
  <si>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</si>
  <si>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</si>
  <si>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</si>
  <si>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</si>
  <si>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</si>
  <si>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</si>
  <si>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</si>
  <si>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</si>
  <si>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</si>
  <si>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</si>
  <si>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</si>
  <si>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</si>
  <si>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</si>
  <si>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</si>
  <si>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</si>
  <si>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</si>
  <si>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</si>
  <si>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</si>
  <si>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</si>
  <si>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</si>
  <si>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</si>
  <si>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</si>
  <si>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</si>
  <si>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</si>
  <si>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</si>
  <si>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</si>
  <si>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</si>
  <si>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</si>
  <si>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</si>
  <si>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</si>
  <si>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</si>
  <si>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</si>
  <si>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</si>
  <si>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</si>
  <si>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</si>
  <si>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</si>
  <si>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</si>
  <si>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</si>
  <si>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</si>
  <si>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</si>
  <si>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</si>
  <si>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</si>
  <si>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</si>
  <si>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</si>
  <si>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</si>
  <si>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</si>
  <si>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</si>
  <si>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</si>
  <si>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</si>
  <si>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</si>
  <si>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</si>
  <si>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</si>
  <si>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</si>
  <si>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</si>
  <si>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</si>
  <si>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</si>
  <si>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</si>
  <si>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</si>
  <si>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</si>
  <si>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</si>
  <si>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</si>
  <si>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</si>
  <si>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</si>
  <si>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</si>
  <si>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</si>
  <si>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</si>
  <si>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</si>
  <si>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</si>
  <si>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</si>
  <si>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</si>
  <si>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</si>
  <si>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</si>
  <si>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</si>
  <si>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</si>
  <si>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</si>
  <si>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</si>
  <si>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</si>
  <si>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</si>
  <si>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</si>
  <si>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</si>
  <si>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</si>
  <si>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</si>
  <si>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</si>
  <si>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</si>
  <si>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</si>
  <si>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</si>
  <si>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</si>
  <si>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</si>
  <si>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</si>
  <si>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</si>
  <si>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</si>
  <si>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</si>
  <si>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</si>
  <si>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</si>
  <si>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</si>
  <si>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</si>
  <si>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</si>
  <si>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</si>
  <si>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</si>
  <si>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</si>
  <si>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</si>
  <si>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</si>
  <si>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</si>
  <si>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</si>
  <si>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</si>
  <si>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</si>
  <si>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</si>
  <si>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</si>
  <si>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</si>
  <si>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</si>
  <si>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</si>
  <si>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</si>
  <si>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</si>
  <si>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</si>
  <si>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</si>
  <si>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</si>
  <si>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</si>
  <si>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</si>
  <si>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</si>
  <si>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</si>
  <si>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</si>
  <si>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</si>
  <si>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</si>
  <si>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</si>
  <si>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</si>
  <si>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</si>
  <si>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</si>
  <si>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</si>
  <si>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</si>
  <si>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</si>
  <si>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</si>
  <si>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</si>
  <si>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</si>
  <si>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</si>
  <si>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</si>
  <si>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</si>
  <si>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</si>
  <si>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</si>
  <si>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</si>
  <si>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</si>
  <si>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</si>
  <si>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</si>
  <si>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</si>
  <si>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</si>
  <si>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</si>
  <si>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</si>
  <si>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</si>
  <si>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</si>
  <si>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</si>
  <si>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</si>
  <si>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</si>
  <si>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</si>
  <si>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</si>
  <si>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</si>
  <si>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</si>
  <si>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</si>
  <si>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</si>
  <si>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</si>
  <si>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</si>
  <si>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</si>
  <si>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</si>
  <si>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</si>
  <si>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</si>
  <si>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</si>
  <si>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</si>
  <si>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</si>
  <si>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</si>
  <si>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</si>
  <si>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</si>
  <si>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</si>
  <si>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</si>
  <si>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</si>
  <si>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</si>
  <si>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</si>
  <si>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</si>
  <si>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</si>
  <si>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</si>
  <si>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</si>
  <si>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</si>
  <si>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</si>
  <si>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</si>
  <si>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</si>
  <si>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</si>
  <si>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</si>
  <si>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</si>
  <si>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</si>
  <si>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</si>
  <si>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</si>
  <si>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</si>
  <si>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</si>
  <si>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</si>
  <si>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</si>
  <si>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</si>
  <si>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</si>
  <si>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</si>
  <si>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</si>
  <si>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</si>
  <si>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</si>
  <si>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</si>
  <si>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</si>
  <si>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</si>
  <si>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</si>
  <si>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</si>
  <si>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</si>
  <si>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</si>
  <si>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</si>
  <si>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</si>
  <si>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</si>
  <si>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</si>
  <si>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</si>
  <si>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</si>
  <si>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</si>
  <si>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</si>
  <si>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</si>
  <si>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</si>
  <si>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</si>
  <si>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</si>
  <si>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</si>
  <si>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</si>
  <si>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</si>
  <si>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</si>
  <si>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</si>
  <si>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</si>
  <si>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</si>
  <si>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</si>
  <si>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</si>
  <si>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</si>
  <si>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</si>
  <si>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</si>
  <si>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</si>
  <si>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</si>
  <si>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</si>
  <si>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</si>
  <si>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</si>
  <si>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</si>
  <si>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</si>
  <si>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</si>
  <si>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</si>
  <si>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</si>
  <si>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</si>
  <si>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</si>
  <si>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</si>
  <si>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</si>
  <si>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</si>
  <si>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</si>
  <si>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</si>
  <si>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</si>
  <si>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</si>
  <si>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</si>
  <si>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</si>
  <si>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</si>
  <si>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</si>
  <si>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</si>
  <si>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</si>
  <si>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</si>
  <si>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</si>
  <si>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</si>
  <si>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</si>
  <si>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</si>
  <si>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</si>
  <si>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</si>
  <si>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</si>
  <si>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</si>
  <si>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</si>
  <si>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</si>
  <si>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</si>
  <si>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</si>
  <si>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</si>
  <si>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</si>
  <si>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</si>
  <si>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</si>
  <si>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</si>
  <si>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</si>
  <si>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</si>
  <si>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</si>
  <si>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</si>
  <si>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</si>
  <si>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</si>
  <si>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</si>
  <si>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</si>
  <si>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</si>
  <si>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</si>
  <si>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</si>
  <si>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</si>
  <si>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</si>
  <si>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</si>
  <si>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</si>
  <si>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</si>
  <si>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</si>
  <si>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</si>
  <si>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</si>
  <si>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</si>
  <si>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</si>
  <si>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</si>
  <si>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</si>
  <si>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</si>
  <si>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</si>
  <si>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</si>
  <si>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</si>
  <si>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</si>
  <si>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</si>
  <si>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</si>
  <si>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</si>
  <si>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</si>
  <si>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</si>
  <si>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</si>
  <si>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</si>
  <si>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</si>
  <si>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</si>
  <si>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</si>
  <si>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</si>
  <si>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</si>
  <si>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</si>
  <si>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</si>
  <si>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</si>
  <si>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</si>
  <si>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</si>
  <si>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</si>
  <si>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</si>
  <si>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</si>
  <si>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</si>
  <si>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</si>
  <si>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</si>
  <si>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</si>
  <si>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</si>
  <si>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</si>
  <si>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</si>
  <si>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</si>
  <si>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</si>
  <si>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</si>
  <si>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</si>
  <si>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</si>
  <si>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</si>
  <si>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</si>
  <si>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</si>
  <si>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</si>
  <si>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</si>
  <si>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</si>
  <si>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</si>
  <si>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</si>
  <si>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</si>
  <si>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</si>
  <si>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</si>
  <si>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</si>
  <si>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</si>
  <si>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</si>
  <si>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</si>
  <si>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</si>
  <si>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</si>
  <si>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</si>
  <si>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</si>
  <si>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</si>
  <si>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</si>
  <si>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</si>
  <si>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</si>
  <si>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</si>
  <si>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</si>
  <si>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</si>
  <si>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</si>
  <si>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</si>
  <si>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</si>
  <si>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</si>
  <si>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</si>
  <si>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</si>
  <si>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</si>
  <si>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</si>
  <si>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</si>
  <si>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</si>
  <si>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</si>
  <si>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</si>
  <si>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</si>
  <si>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</si>
  <si>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</si>
  <si>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</si>
  <si>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</si>
  <si>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</si>
  <si>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</si>
  <si>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</si>
  <si>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</si>
  <si>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</si>
  <si>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</si>
  <si>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</si>
  <si>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</si>
  <si>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</si>
  <si>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</si>
  <si>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</si>
  <si>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</si>
  <si>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</si>
  <si>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</si>
  <si>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</si>
  <si>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</si>
  <si>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</si>
  <si>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</si>
  <si>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</si>
  <si>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</si>
  <si>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</si>
  <si>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</si>
  <si>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</si>
  <si>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</si>
  <si>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</si>
  <si>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</si>
  <si>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</si>
  <si>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</si>
  <si>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</si>
  <si>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</si>
  <si>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</si>
  <si>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</si>
  <si>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</si>
  <si>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</si>
  <si>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</si>
  <si>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</si>
  <si>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</si>
  <si>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</si>
  <si>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</si>
  <si>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</si>
  <si>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</si>
  <si>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</si>
  <si>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</si>
  <si>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</si>
  <si>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</si>
  <si>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</si>
  <si>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</si>
  <si>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</si>
  <si>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</si>
  <si>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</si>
  <si>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</si>
  <si>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</si>
  <si>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</si>
  <si>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</si>
  <si>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</si>
  <si>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</si>
  <si>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</si>
  <si>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</si>
  <si>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</si>
  <si>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</si>
  <si>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</si>
  <si>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</si>
  <si>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</si>
  <si>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</si>
  <si>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</si>
  <si>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</si>
  <si>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</si>
  <si>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</si>
  <si>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</si>
  <si>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</si>
  <si>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</si>
  <si>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</si>
  <si>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</si>
  <si>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</si>
  <si>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</si>
  <si>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</si>
  <si>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</si>
  <si>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</si>
  <si>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</si>
  <si>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</si>
  <si>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</si>
  <si>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</si>
  <si>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</si>
  <si>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</si>
  <si>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</si>
  <si>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</si>
  <si>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</si>
  <si>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</si>
  <si>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</si>
  <si>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</si>
  <si>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</si>
  <si>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</si>
  <si>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</si>
  <si>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</si>
  <si>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</si>
  <si>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</si>
  <si>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</si>
  <si>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</si>
  <si>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</si>
  <si>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</si>
  <si>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</si>
  <si>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</si>
  <si>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</si>
  <si>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</si>
  <si>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</si>
  <si>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</si>
  <si>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</si>
  <si>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</si>
  <si>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</si>
  <si>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</si>
  <si>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</si>
  <si>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</si>
  <si>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</si>
  <si>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</si>
  <si>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</si>
  <si>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</si>
  <si>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</si>
  <si>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</si>
  <si>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</si>
  <si>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</si>
  <si>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</si>
  <si>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</si>
  <si>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</si>
  <si>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</si>
  <si>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</si>
  <si>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</si>
  <si>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</si>
  <si>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</si>
  <si>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</si>
  <si>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</si>
  <si>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</si>
  <si>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</si>
  <si>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</si>
  <si>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</si>
  <si>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</si>
  <si>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</si>
  <si>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</si>
  <si>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</si>
  <si>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</si>
  <si>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</si>
  <si>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</si>
  <si>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</si>
  <si>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</si>
  <si>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</si>
  <si>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</si>
  <si>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</si>
  <si>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</si>
  <si>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</si>
  <si>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</si>
  <si>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</si>
  <si>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</si>
  <si>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</si>
  <si>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</si>
  <si>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</si>
  <si>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</si>
  <si>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</si>
  <si>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</si>
  <si>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</si>
  <si>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</si>
  <si>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</si>
  <si>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</si>
  <si>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</si>
  <si>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</si>
  <si>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</si>
  <si>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</si>
  <si>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</si>
  <si>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</si>
  <si>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</si>
  <si>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</si>
  <si>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</si>
  <si>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</si>
  <si>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</si>
  <si>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</si>
  <si>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</si>
  <si>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</si>
  <si>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</si>
  <si>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</si>
  <si>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</si>
  <si>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</si>
  <si>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</si>
  <si>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</si>
  <si>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</si>
  <si>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</si>
  <si>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</si>
  <si>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</si>
  <si>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</si>
  <si>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</si>
  <si>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</si>
  <si>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</si>
  <si>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</si>
  <si>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</si>
  <si>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</si>
  <si>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</si>
  <si>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</si>
  <si>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</si>
  <si>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</si>
  <si>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</si>
  <si>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</si>
  <si>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</si>
  <si>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</si>
  <si>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</si>
  <si>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</si>
  <si>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</si>
  <si>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</si>
  <si>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</si>
  <si>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</si>
  <si>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</si>
  <si>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</si>
  <si>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</si>
  <si>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</si>
  <si>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</si>
  <si>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</si>
  <si>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</si>
  <si>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</si>
  <si>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</si>
  <si>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</si>
  <si>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</si>
  <si>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</si>
  <si>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</si>
  <si>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</si>
  <si>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</si>
  <si>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</si>
  <si>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</si>
  <si>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</si>
  <si>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</si>
  <si>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</si>
  <si>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</si>
  <si>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</si>
  <si>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</si>
  <si>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</si>
  <si>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</si>
  <si>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</si>
  <si>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</si>
  <si>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</si>
  <si>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</si>
  <si>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</si>
  <si>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</si>
  <si>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</si>
  <si>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</si>
  <si>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</si>
  <si>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</si>
  <si>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</si>
  <si>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</si>
  <si>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</si>
  <si>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</si>
  <si>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</si>
  <si>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</si>
  <si>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</si>
  <si>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</si>
  <si>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</si>
  <si>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</si>
  <si>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</si>
  <si>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</si>
  <si>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</si>
  <si>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</si>
  <si>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</si>
  <si>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</si>
  <si>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</si>
  <si>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</si>
  <si>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</si>
  <si>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>апрель, октябрь</t>
  </si>
  <si>
    <t xml:space="preserve"> сентябрь</t>
  </si>
  <si>
    <t xml:space="preserve"> февраль</t>
  </si>
  <si>
    <t xml:space="preserve"> март</t>
  </si>
  <si>
    <t xml:space="preserve"> июль</t>
  </si>
  <si>
    <t>июль, сентябрь</t>
  </si>
  <si>
    <t>дек, ноя, окт, фев, янв</t>
  </si>
  <si>
    <t>дек, мар, ноя, окт, фев</t>
  </si>
  <si>
    <t>июнь, сентябрь</t>
  </si>
  <si>
    <t xml:space="preserve"> январь</t>
  </si>
  <si>
    <t>апрель, июль</t>
  </si>
  <si>
    <t>2,7 | 2</t>
  </si>
  <si>
    <t>0,5 | 2</t>
  </si>
  <si>
    <t>1,1 | 1</t>
  </si>
  <si>
    <t>апрель, сентябрь</t>
  </si>
  <si>
    <t>1,25 | 1</t>
  </si>
  <si>
    <t>3,9 | 1</t>
  </si>
  <si>
    <t>1 | 2</t>
  </si>
  <si>
    <t>февраль, январь</t>
  </si>
  <si>
    <t>ноябрь, январь</t>
  </si>
  <si>
    <t>дек, мар, ноя, окт</t>
  </si>
  <si>
    <t>3,4 | 10</t>
  </si>
  <si>
    <t>3,4 | 11</t>
  </si>
  <si>
    <t>№ 10 по ул. Гагарина за 2016 год</t>
  </si>
  <si>
    <t>март, декабрь</t>
  </si>
  <si>
    <t>апрель, январь</t>
  </si>
  <si>
    <t xml:space="preserve"> октябрь</t>
  </si>
  <si>
    <t>4,25 | 2</t>
  </si>
  <si>
    <t>1,6 | 20</t>
  </si>
  <si>
    <t>58 | 2</t>
  </si>
  <si>
    <t>2,2 | 1</t>
  </si>
  <si>
    <t>29,8 | 104</t>
  </si>
  <si>
    <t>29,8 | 22</t>
  </si>
  <si>
    <t>29,7 | 2</t>
  </si>
  <si>
    <t>140,8 | 18</t>
  </si>
  <si>
    <t>140,8 | 15</t>
  </si>
  <si>
    <t>0,704 | 1</t>
  </si>
  <si>
    <t>35,2 | 21</t>
  </si>
  <si>
    <t>35,2 | 5</t>
  </si>
  <si>
    <t>35,2 | 7</t>
  </si>
  <si>
    <t>140,8 | 22</t>
  </si>
  <si>
    <t>140,8 | 28</t>
  </si>
  <si>
    <t>957,7 | 2</t>
  </si>
  <si>
    <t>957,7 | 27</t>
  </si>
  <si>
    <t>9,577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</si>
</sst>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756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64280.74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125954.6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118739.1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118739.1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118739.1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71496.240000000005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170698.60008639269</v>
      </c>
      <c r="G28" s="18">
        <f>и_ср_начисл-и_ср_стоимость_факт</f>
        <v>-44744.000086392683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151028.6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174256.77999999997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142.94584761268897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221561.07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204059.18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102716.71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338277.06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338277.06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637.51054019281901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13639.18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11660.529999999999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13370.24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13639.18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13639.18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237.7176425762174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42273.96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40899.630000000005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36695.47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46240.65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46240.65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894.51908341883814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21213.449999999997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18840.14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21474.36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21213.449999999997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21213.449999999997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4" sqref="B414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756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9866.9111851999987</v>
      </c>
      <c r="F6" s="40"/>
      <c r="I6" s="27">
        <f>E6/1.18</f>
        <v>8361.789139999999</v>
      </c>
      <c r="J6" s="29">
        <f>[1]сумма!$Q$6</f>
        <v>12959.079134999998</v>
      </c>
      <c r="K6" s="29">
        <f>J6-I6</f>
        <v>4597.2899949999992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191.33699999999996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0.1318</v>
      </c>
      <c r="E8" s="48">
        <v>191.33699999999996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226.38299999999998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1.6092</v>
      </c>
      <c r="E25" s="48">
        <v>226.38299999999998</v>
      </c>
      <c r="F25" s="49" t="s">
        <v>733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5492.998072853974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0.624</v>
      </c>
      <c r="E43" s="48">
        <v>932.53039999999999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20</v>
      </c>
      <c r="E45" s="48">
        <v>2377.8216343999998</v>
      </c>
      <c r="F45" s="49" t="s">
        <v>757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>
        <v>1</v>
      </c>
      <c r="E51" s="56">
        <v>2182.6460384539746</v>
      </c>
      <c r="F51" s="49" t="s">
        <v>735</v>
      </c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1389.8522148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2.25</v>
      </c>
      <c r="E91" s="35">
        <v>164.52095719999997</v>
      </c>
      <c r="F91" s="33" t="s">
        <v>736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>
        <v>15</v>
      </c>
      <c r="E92" s="35">
        <v>1225.3312576000001</v>
      </c>
      <c r="F92" s="33" t="s">
        <v>735</v>
      </c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478.03286799999995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1.6092</v>
      </c>
      <c r="E101" s="35">
        <v>478.03286799999995</v>
      </c>
      <c r="F101" s="33" t="s">
        <v>733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40.745399999999997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2.9899999999999999E-2</v>
      </c>
      <c r="E106" s="56">
        <v>40.745399999999997</v>
      </c>
      <c r="F106" s="49" t="s">
        <v>736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2047.5626295460249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5.9799999999999999E-2</v>
      </c>
      <c r="E120" s="56">
        <v>261.18119999999999</v>
      </c>
      <c r="F120" s="49" t="s">
        <v>758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1786.3814295460249</v>
      </c>
      <c r="F157" s="49" t="s">
        <v>735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21829.555257999997</v>
      </c>
      <c r="F197" s="75"/>
      <c r="I197" s="27">
        <f>E197/1.18</f>
        <v>18499.623099999997</v>
      </c>
      <c r="J197" s="29">
        <f>[1]сумма!$Q$11</f>
        <v>31082.599499999997</v>
      </c>
      <c r="K197" s="29">
        <f>J197-I197</f>
        <v>12582.9764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21829.555257999997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0.35879999999999995</v>
      </c>
      <c r="E199" s="35">
        <v>1890.7375999999997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2.5080000000000005</v>
      </c>
      <c r="E200" s="35">
        <v>5289.3263999999981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1.52</v>
      </c>
      <c r="E210" s="35">
        <v>2662.6936000000001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14.164199999999999</v>
      </c>
      <c r="E211" s="35">
        <v>11447.230857999999</v>
      </c>
      <c r="F211" s="49" t="s">
        <v>737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2</v>
      </c>
      <c r="E215" s="35">
        <v>539.56679999999994</v>
      </c>
      <c r="F215" s="49" t="s">
        <v>734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1702.6475508308488</v>
      </c>
      <c r="F232" s="33"/>
      <c r="I232" s="27">
        <f>E232/1.18</f>
        <v>1442.921653246482</v>
      </c>
      <c r="J232" s="29">
        <f>[1]сумма!$M$13</f>
        <v>4000.8600000000006</v>
      </c>
      <c r="K232" s="29">
        <f>J232-I232</f>
        <v>2557.9383467535185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1702.6475508308488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2</v>
      </c>
      <c r="E243" s="35">
        <v>1702.6475508308488</v>
      </c>
      <c r="F243" s="33" t="s">
        <v>730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11194.752142866168</v>
      </c>
      <c r="F266" s="75"/>
      <c r="I266" s="27">
        <f>E266/1.18</f>
        <v>9487.0780871747193</v>
      </c>
      <c r="J266" s="29">
        <f>[1]сумма!$Q$15</f>
        <v>14033.079052204816</v>
      </c>
      <c r="K266" s="29">
        <f>J266-I266</f>
        <v>4546.0009650300963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11194.752142866168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0.46329999999999999</v>
      </c>
      <c r="E268" s="35">
        <v>2147.1751999999997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0.02</v>
      </c>
      <c r="E269" s="35">
        <v>337.71599999999995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364.01819999999992</v>
      </c>
      <c r="F278" s="33" t="s">
        <v>737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2</v>
      </c>
      <c r="E296" s="35">
        <v>560.23326223078618</v>
      </c>
      <c r="F296" s="33" t="s">
        <v>742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173.42459999999997</v>
      </c>
      <c r="F308" s="33" t="s">
        <v>734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2</v>
      </c>
      <c r="E313" s="35">
        <v>1371.5310778181818</v>
      </c>
      <c r="F313" s="33" t="s">
        <v>742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2</v>
      </c>
      <c r="E319" s="35">
        <v>740.27300000000002</v>
      </c>
      <c r="F319" s="33" t="s">
        <v>759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2</v>
      </c>
      <c r="E322" s="35">
        <v>293.20639999999997</v>
      </c>
      <c r="F322" s="33" t="s">
        <v>759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2</v>
      </c>
      <c r="E331" s="35">
        <v>652.54965454545447</v>
      </c>
      <c r="F331" s="33" t="s">
        <v>742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38</v>
      </c>
      <c r="E335" s="35">
        <v>4554.6247482717445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13641.696799999998</v>
      </c>
      <c r="F338" s="75"/>
      <c r="I338" s="27">
        <f>E338/1.18</f>
        <v>11560.759999999998</v>
      </c>
      <c r="J338" s="29">
        <f>[1]сумма!$Q$17</f>
        <v>27117.06</v>
      </c>
      <c r="K338" s="29">
        <f>J338-I338</f>
        <v>15556.300000000003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13641.696799999998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744</v>
      </c>
      <c r="E340" s="84">
        <v>34.338000000000001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760</v>
      </c>
      <c r="E342" s="48">
        <v>67.708399999999997</v>
      </c>
      <c r="F342" s="49" t="s">
        <v>747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761</v>
      </c>
      <c r="E343" s="84">
        <v>162.13200000000001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745</v>
      </c>
      <c r="E344" s="84">
        <v>6.3011999999999997</v>
      </c>
      <c r="F344" s="49" t="s">
        <v>741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746</v>
      </c>
      <c r="E345" s="84">
        <v>3.4338000000000002</v>
      </c>
      <c r="F345" s="49" t="s">
        <v>734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762</v>
      </c>
      <c r="E346" s="48">
        <v>491.29300000000001</v>
      </c>
      <c r="F346" s="49" t="s">
        <v>747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748</v>
      </c>
      <c r="E347" s="48">
        <v>5.0621999999999998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 t="s">
        <v>763</v>
      </c>
      <c r="E348" s="84">
        <v>8.5549999999999997</v>
      </c>
      <c r="F348" s="49" t="s">
        <v>734</v>
      </c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764</v>
      </c>
      <c r="E349" s="48">
        <v>8505.0977999999996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765</v>
      </c>
      <c r="E351" s="48">
        <v>4129.3864000000003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749</v>
      </c>
      <c r="E353" s="84">
        <v>54.220999999999989</v>
      </c>
      <c r="F353" s="49" t="s">
        <v>734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766</v>
      </c>
      <c r="E354" s="48">
        <v>174.16799999999998</v>
      </c>
      <c r="F354" s="49" t="s">
        <v>747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34117.096870496964</v>
      </c>
      <c r="F355" s="75"/>
      <c r="I355" s="27">
        <f>E355/1.18</f>
        <v>28912.793958048274</v>
      </c>
      <c r="J355" s="29">
        <f>[1]сумма!$Q$19</f>
        <v>27334.060541112922</v>
      </c>
      <c r="K355" s="29">
        <f>J355-I355</f>
        <v>-1578.7334169353526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16572.698799999998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750</v>
      </c>
      <c r="E357" s="89">
        <v>66.528399999999991</v>
      </c>
      <c r="F357" s="49" t="s">
        <v>751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767</v>
      </c>
      <c r="E358" s="89">
        <v>1719.5077999999999</v>
      </c>
      <c r="F358" s="49" t="s">
        <v>739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768</v>
      </c>
      <c r="E359" s="89">
        <v>6260.0297999999993</v>
      </c>
      <c r="F359" s="49" t="s">
        <v>739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769</v>
      </c>
      <c r="E360" s="89">
        <v>210.07539999999995</v>
      </c>
      <c r="F360" s="49" t="s">
        <v>736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770</v>
      </c>
      <c r="E361" s="89">
        <v>455.77499999999992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771</v>
      </c>
      <c r="E362" s="89">
        <v>1495.2606000000001</v>
      </c>
      <c r="F362" s="49" t="s">
        <v>752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772</v>
      </c>
      <c r="E364" s="89">
        <v>5037.9863999999998</v>
      </c>
      <c r="F364" s="49" t="s">
        <v>753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773</v>
      </c>
      <c r="E365" s="89">
        <v>1191.0093999999999</v>
      </c>
      <c r="F365" s="49" t="s">
        <v>718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754</v>
      </c>
      <c r="E371" s="89">
        <v>136.52599999999998</v>
      </c>
      <c r="F371" s="49" t="s">
        <v>740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17544.398070496969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774</v>
      </c>
      <c r="E375" s="93">
        <v>1487.6967999999999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 t="s">
        <v>755</v>
      </c>
      <c r="E376" s="93">
        <v>26.726999999999997</v>
      </c>
      <c r="F376" s="49" t="s">
        <v>718</v>
      </c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775</v>
      </c>
      <c r="E380" s="95">
        <v>6355.1495999999988</v>
      </c>
      <c r="F380" s="49" t="s">
        <v>747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 t="s">
        <v>776</v>
      </c>
      <c r="E381" s="95">
        <v>9373.766599999999</v>
      </c>
      <c r="F381" s="49" t="s">
        <v>718</v>
      </c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777</v>
      </c>
      <c r="E382" s="95">
        <v>292.18447049697198</v>
      </c>
      <c r="F382" s="49" t="s">
        <v>738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777</v>
      </c>
      <c r="E383" s="95">
        <v>8.8736000000000015</v>
      </c>
      <c r="F383" s="49" t="s">
        <v>738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7537.7102000000004</v>
      </c>
      <c r="F386" s="75"/>
      <c r="I386" s="27">
        <f>E386/1.18</f>
        <v>6387.89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7537.7102000000004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6740.2190000000001</v>
      </c>
      <c r="F388" s="75"/>
      <c r="I388" s="27">
        <f>E388/1.18</f>
        <v>5712.05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6740.2190000000001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64067.850086392682</v>
      </c>
      <c r="F390" s="75"/>
      <c r="I390" s="27">
        <f>E390/1.18</f>
        <v>54294.78820880736</v>
      </c>
      <c r="J390" s="27">
        <f>SUM(I6:I390)</f>
        <v>144659.69414727684</v>
      </c>
      <c r="K390" s="27">
        <f>J390*1.01330668353499*1.18</f>
        <v>172969.86920272443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64067.850086392682</v>
      </c>
      <c r="F391" s="49" t="s">
        <v>731</v>
      </c>
      <c r="I391" s="27">
        <f>E6+E197+E232+E266+E338+E355+E386+E388+E390</f>
        <v>170698.43909378664</v>
      </c>
      <c r="J391" s="27">
        <f>I391-K391</f>
        <v>-168465.3371449351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2017-05-18T03:40:54Z</dcterms:modified>
</cp:coreProperties>
</file>